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64011"/>
  <workbookProtection workbookAlgorithmName="SHA-512" workbookHashValue="39CjmOaNccQXbhbzSzEKKHXCdQyaoL5MnUFPrcZB+4jCtreaULAG9EPj9xEFu823d6nYwITX70icdLdFdRjKYw==" workbookSaltValue="OZStFRmuh2gyXj0MxGoT0Q==" workbookSpinCount="100000" lockStructure="1"/>
  <bookViews>
    <workbookView xWindow="28680" yWindow="-120" windowWidth="29040" windowHeight="15720"/>
  </bookViews>
  <sheets>
    <sheet name="Deckblatt" sheetId="2" r:id="rId1"/>
    <sheet name="Transferfahrt" sheetId="3" r:id="rId2"/>
    <sheet name="Fahrtdaten - Tour 91" sheetId="4" r:id="rId3"/>
  </sheets>
  <definedNames>
    <definedName name="A1q" localSheetId="1">#REF!</definedName>
    <definedName name="A1q">#REF!</definedName>
    <definedName name="Brutto" localSheetId="0">Deckblatt!$F$11</definedName>
    <definedName name="_xlnm.Print_Area" localSheetId="0">Deckblatt!$A$1:$G$22</definedName>
    <definedName name="Los">#REF!</definedName>
    <definedName name="MyVersion">40301.4277777778</definedName>
    <definedName name="Netto" localSheetId="0">Deckblatt!$F$8</definedName>
    <definedName name="SumAAAAB" localSheetId="1">#REF!</definedName>
    <definedName name="SumAAAAB">#REF!</definedName>
    <definedName name="SumAAAAB_1" localSheetId="1">#REF!</definedName>
    <definedName name="SumAAAAB_1">#REF!</definedName>
    <definedName name="SumAAAAC" localSheetId="1">#REF!</definedName>
    <definedName name="SumAAAAC">#REF!</definedName>
    <definedName name="SumAAAAC_1" localSheetId="1">#REF!</definedName>
    <definedName name="SumAAAAC_1">#REF!</definedName>
    <definedName name="SumAAAAD" localSheetId="1">#REF!</definedName>
    <definedName name="SumAAAAD">#REF!</definedName>
    <definedName name="SumAAAAD_1" localSheetId="1">#REF!</definedName>
    <definedName name="SumAAAAD_1">#REF!</definedName>
    <definedName name="SumAAAAE" localSheetId="1">#REF!</definedName>
    <definedName name="SumAAAAE">#REF!</definedName>
    <definedName name="SumAAAAE_1" localSheetId="1">#REF!</definedName>
    <definedName name="SumAAAAE_1">#REF!</definedName>
    <definedName name="SumAAAAF" localSheetId="1">#REF!</definedName>
    <definedName name="SumAAAAF">#REF!</definedName>
    <definedName name="SumAAAAF_1" localSheetId="1">#REF!</definedName>
    <definedName name="SumAAAAF_1">#REF!</definedName>
    <definedName name="SumAAAAG" localSheetId="1">#REF!</definedName>
    <definedName name="SumAAAAG">#REF!</definedName>
    <definedName name="SumAAAAG_1" localSheetId="1">#REF!</definedName>
    <definedName name="SumAAAAG_1">#REF!</definedName>
    <definedName name="SumAAAAH" localSheetId="1">#REF!</definedName>
    <definedName name="SumAAAAH">#REF!</definedName>
    <definedName name="SumAAAAH_1" localSheetId="1">#REF!</definedName>
    <definedName name="SumAAAAH_1">#REF!</definedName>
    <definedName name="Ust">Transferfahrt!$H$5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3" l="1"/>
  <c r="G5" i="3" l="1"/>
  <c r="G7" i="3"/>
  <c r="F18" i="4" l="1"/>
  <c r="F17" i="4"/>
  <c r="D18" i="3" l="1"/>
  <c r="D17" i="3"/>
  <c r="I7" i="3" s="1"/>
  <c r="D16" i="3"/>
  <c r="G9" i="3"/>
  <c r="C18" i="3" l="1"/>
  <c r="C17" i="3"/>
  <c r="I5" i="3" s="1"/>
  <c r="C16" i="3"/>
  <c r="B6" i="2"/>
  <c r="F8" i="2" s="1"/>
  <c r="A1" i="3"/>
  <c r="F9" i="2" l="1"/>
  <c r="F11" i="2" s="1"/>
  <c r="I9" i="3" l="1"/>
  <c r="C6" i="2" s="1"/>
</calcChain>
</file>

<file path=xl/sharedStrings.xml><?xml version="1.0" encoding="utf-8"?>
<sst xmlns="http://schemas.openxmlformats.org/spreadsheetml/2006/main" count="70" uniqueCount="55">
  <si>
    <t>Leistungsverzeichnis Landratsamt Heidenheim</t>
  </si>
  <si>
    <t>Summe netto</t>
  </si>
  <si>
    <t>Summe brutto</t>
  </si>
  <si>
    <t xml:space="preserve">Beschreibung </t>
  </si>
  <si>
    <t>Gesamtsumme (netto):</t>
  </si>
  <si>
    <t>Euro</t>
  </si>
  <si>
    <t>MwSt-Satz:</t>
  </si>
  <si>
    <t>%</t>
  </si>
  <si>
    <t>Gesamtsumme (brutto):</t>
  </si>
  <si>
    <t>(ohne Nachlass)</t>
  </si>
  <si>
    <t>Name Bieter</t>
  </si>
  <si>
    <t>Ansprechpartner für Rückfragen</t>
  </si>
  <si>
    <t>Firmensitz</t>
  </si>
  <si>
    <t>Straße</t>
  </si>
  <si>
    <t>PLZ und Ort</t>
  </si>
  <si>
    <t>Emailadresse</t>
  </si>
  <si>
    <t>Telefonnummer</t>
  </si>
  <si>
    <t>Faxnummer</t>
  </si>
  <si>
    <t xml:space="preserve">Langtext </t>
  </si>
  <si>
    <t>Pos.</t>
  </si>
  <si>
    <t>Leistung</t>
  </si>
  <si>
    <t>Tagespreis netto inkl. aller Nebenkosten</t>
  </si>
  <si>
    <t>Es werden</t>
  </si>
  <si>
    <t xml:space="preserve">Fahrzeuge mit </t>
  </si>
  <si>
    <t>bitte eintragen</t>
  </si>
  <si>
    <t>Umsatzsteuer</t>
  </si>
  <si>
    <t>Bitte auswählen</t>
  </si>
  <si>
    <t>-</t>
  </si>
  <si>
    <t>Summe</t>
  </si>
  <si>
    <t>pro Tag</t>
  </si>
  <si>
    <t>Haltestellen und Anzahl der Schüler*innen</t>
  </si>
  <si>
    <t>Anzahl Schüler*innen</t>
  </si>
  <si>
    <t>Fahrgastsitzplätzen eingesetzt.</t>
  </si>
  <si>
    <t>Netto-Betrag in € für ein Schuljahr</t>
  </si>
  <si>
    <t>Brutto-Betrag in € für ein Schuljahr</t>
  </si>
  <si>
    <t>Kilometer Gesamtstrecke inkl. Leerfahrt pro Hinfahrt:</t>
  </si>
  <si>
    <t>km</t>
  </si>
  <si>
    <t>Minuten</t>
  </si>
  <si>
    <t>Kilometer Gesamtstrecke inkl. Leerfahrt pro Rückfahrt:</t>
  </si>
  <si>
    <t>Fahrzeit inkl. Leerfahrt auf Begleitperson pro Hinfahrt:</t>
  </si>
  <si>
    <t>Fahrzeit inkl. Leerfahrt auf Begleitperson pro Rückfahrt:</t>
  </si>
  <si>
    <t>Gesamtstrecke pro Tour:</t>
  </si>
  <si>
    <t>Gesamtfahrzeit pro Tour:</t>
  </si>
  <si>
    <t>proTag</t>
  </si>
  <si>
    <t>Schultage im Schuljahr 2026/2027</t>
  </si>
  <si>
    <r>
      <t xml:space="preserve">Tour 91:
Beförderung von Schüler*innen der 
Pistorius-Schule
</t>
    </r>
    <r>
      <rPr>
        <b/>
        <sz val="10"/>
        <rFont val="Arial"/>
        <family val="2"/>
      </rPr>
      <t>Fahrtkosten</t>
    </r>
  </si>
  <si>
    <r>
      <t xml:space="preserve">Tour 91:
Beförderung von Schüler*innen der 
Pistorius-Schule
</t>
    </r>
    <r>
      <rPr>
        <b/>
        <sz val="10"/>
        <rFont val="Arial"/>
        <family val="2"/>
      </rPr>
      <t>Kosten Begleitperson</t>
    </r>
  </si>
  <si>
    <r>
      <t>Hinfahrt</t>
    </r>
    <r>
      <rPr>
        <b/>
        <sz val="10"/>
        <rFont val="Arial"/>
        <family val="2"/>
      </rPr>
      <t xml:space="preserve"> Montag bis Freitag </t>
    </r>
    <r>
      <rPr>
        <sz val="10"/>
        <rFont val="Arial"/>
        <family val="2"/>
      </rPr>
      <t xml:space="preserve">um 08:10 Uhr von der Pistorius-Schule Herbrechtingen, Brückenstr. 12, 89542 Herbrechtingen zum Standort Eselsburger Str. 6, 89542 Herbrechtingen, </t>
    </r>
    <r>
      <rPr>
        <u val="double"/>
        <sz val="10"/>
        <rFont val="Arial"/>
        <family val="2"/>
      </rPr>
      <t>mit Begleitperson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
und
</t>
    </r>
    <r>
      <rPr>
        <sz val="10"/>
        <rFont val="Arial"/>
        <family val="2"/>
      </rPr>
      <t xml:space="preserve">Rückfahrt nach </t>
    </r>
    <r>
      <rPr>
        <b/>
        <sz val="10"/>
        <rFont val="Arial"/>
        <family val="2"/>
      </rPr>
      <t xml:space="preserve">
Montag, Mittwoch und Freitag </t>
    </r>
    <r>
      <rPr>
        <sz val="10"/>
        <rFont val="Arial"/>
        <family val="2"/>
      </rPr>
      <t>um 12:30 Uhr</t>
    </r>
    <r>
      <rPr>
        <b/>
        <sz val="10"/>
        <rFont val="Arial"/>
        <family val="2"/>
      </rPr>
      <t xml:space="preserve">
 </t>
    </r>
    <r>
      <rPr>
        <u val="double"/>
        <sz val="10"/>
        <rFont val="Arial"/>
        <family val="2"/>
      </rPr>
      <t>mit Begleitperson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Fahrdaten:</t>
    </r>
    <r>
      <rPr>
        <b/>
        <sz val="10"/>
        <rFont val="Arial"/>
        <family val="2"/>
      </rPr>
      <t xml:space="preserve"> siehe nächste Seite</t>
    </r>
  </si>
  <si>
    <t>Bitte Blatt 3 "Fahrdaten - Tour 91" beachten!</t>
  </si>
  <si>
    <t>Hinfahrt Montag bis Freitag  um 08:10 Uhr zum Standort 89542 Herbrechtingen, Eselsburger Str. 6 mit Begleitperson</t>
  </si>
  <si>
    <t>Rückfahrt Montag, Mittwoch und Freitag um 12:30 Uhr zum Standort 89542 Herbrechtingen, Brückenstr. 12 mit Begleitperson</t>
  </si>
  <si>
    <t>Der Angebotswertung werden grundsätzlich 7 % Umsatzsteuer zugrunde gelegt. Abweichungen sind zwingend anzugeben und werden bei der Wertung berücksichtigt.</t>
  </si>
  <si>
    <t>Beförderung von Schüler*innen der Pistorius-Schule in Herbrechtingen im Schuljahr 2026/2027 - Transferfahrt</t>
  </si>
  <si>
    <t xml:space="preserve">2026-14ZVS Schülerbeförderung im Schuljahr 2026/2027: Schüler*innen der Pistorius-Schule Herbrechtingen - Tour 91 - Transferfahrt
</t>
  </si>
  <si>
    <t>MwSt (7%):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</si>
</sst>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([$€]* #,##0.00_);_([$€]* \(#,##0.00\);_([$€]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6"/>
      <name val="Times New Roman"/>
      <family val="1"/>
    </font>
    <font>
      <sz val="6"/>
      <name val="Arial"/>
      <family val="2"/>
    </font>
    <font>
      <i/>
      <sz val="8"/>
      <name val="Arial"/>
      <family val="2"/>
    </font>
    <font>
      <u val="double"/>
      <sz val="10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44" fontId="1" fillId="0" borderId="0" applyFill="0" applyBorder="0" applyAlignment="0" applyProtection="0"/>
    <xf numFmtId="165" fontId="1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1" applyProtection="1"/>
    <xf numFmtId="0" fontId="1" fillId="3" borderId="1" xfId="1" applyFill="1" applyBorder="1" applyProtection="1"/>
    <xf numFmtId="0" fontId="1" fillId="3" borderId="2" xfId="1" applyFill="1" applyBorder="1" applyAlignment="1" applyProtection="1"/>
    <xf numFmtId="0" fontId="1" fillId="3" borderId="3" xfId="1" applyFill="1" applyBorder="1" applyAlignment="1" applyProtection="1"/>
    <xf numFmtId="0" fontId="1" fillId="3" borderId="1" xfId="1" applyFill="1" applyBorder="1" applyAlignment="1" applyProtection="1">
      <alignment horizontal="center"/>
    </xf>
    <xf numFmtId="44" fontId="1" fillId="3" borderId="1" xfId="1" applyNumberFormat="1" applyFill="1" applyBorder="1" applyProtection="1"/>
    <xf numFmtId="0" fontId="4" fillId="0" borderId="0" xfId="1" applyFont="1" applyProtection="1"/>
    <xf numFmtId="0" fontId="1" fillId="4" borderId="0" xfId="1" applyFill="1" applyProtection="1"/>
    <xf numFmtId="0" fontId="5" fillId="4" borderId="0" xfId="1" applyFont="1" applyFill="1" applyProtection="1"/>
    <xf numFmtId="164" fontId="5" fillId="4" borderId="0" xfId="1" applyNumberFormat="1" applyFont="1" applyFill="1" applyProtection="1"/>
    <xf numFmtId="0" fontId="5" fillId="4" borderId="0" xfId="1" applyFont="1" applyFill="1" applyAlignment="1" applyProtection="1">
      <alignment horizontal="center"/>
    </xf>
    <xf numFmtId="2" fontId="5" fillId="4" borderId="0" xfId="1" applyNumberFormat="1" applyFont="1" applyFill="1" applyProtection="1"/>
    <xf numFmtId="0" fontId="5" fillId="0" borderId="0" xfId="1" applyFont="1" applyProtection="1"/>
    <xf numFmtId="10" fontId="5" fillId="4" borderId="0" xfId="1" applyNumberFormat="1" applyFont="1" applyFill="1" applyProtection="1"/>
    <xf numFmtId="0" fontId="1" fillId="3" borderId="4" xfId="1" applyFill="1" applyBorder="1" applyProtection="1"/>
    <xf numFmtId="0" fontId="3" fillId="0" borderId="1" xfId="1" applyFont="1" applyBorder="1" applyAlignment="1" applyProtection="1">
      <alignment horizontal="left" wrapText="1"/>
    </xf>
    <xf numFmtId="0" fontId="3" fillId="0" borderId="1" xfId="1" applyFont="1" applyBorder="1" applyProtection="1"/>
    <xf numFmtId="0" fontId="3" fillId="0" borderId="0" xfId="1" applyFont="1" applyBorder="1" applyAlignment="1" applyProtection="1">
      <alignment horizontal="left"/>
    </xf>
    <xf numFmtId="49" fontId="3" fillId="0" borderId="0" xfId="1" applyNumberFormat="1" applyFont="1" applyProtection="1"/>
    <xf numFmtId="165" fontId="6" fillId="0" borderId="0" xfId="1" applyNumberFormat="1" applyFont="1" applyProtection="1"/>
    <xf numFmtId="0" fontId="1" fillId="0" borderId="0" xfId="1" applyAlignment="1" applyProtection="1">
      <alignment horizontal="center"/>
    </xf>
    <xf numFmtId="0" fontId="3" fillId="0" borderId="0" xfId="1" applyFont="1" applyProtection="1"/>
    <xf numFmtId="0" fontId="3" fillId="0" borderId="5" xfId="1" applyFont="1" applyBorder="1" applyAlignment="1" applyProtection="1">
      <alignment wrapText="1"/>
    </xf>
    <xf numFmtId="0" fontId="3" fillId="6" borderId="11" xfId="1" applyFont="1" applyFill="1" applyBorder="1" applyAlignment="1" applyProtection="1">
      <alignment horizontal="center" vertical="center"/>
    </xf>
    <xf numFmtId="44" fontId="1" fillId="0" borderId="0" xfId="1" applyNumberFormat="1" applyProtection="1"/>
    <xf numFmtId="9" fontId="1" fillId="0" borderId="0" xfId="1" applyNumberFormat="1" applyProtection="1"/>
    <xf numFmtId="0" fontId="1" fillId="0" borderId="0" xfId="1" quotePrefix="1" applyProtection="1"/>
    <xf numFmtId="44" fontId="1" fillId="0" borderId="0" xfId="1" quotePrefix="1" applyNumberFormat="1" applyProtection="1"/>
    <xf numFmtId="0" fontId="3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right"/>
    </xf>
    <xf numFmtId="0" fontId="3" fillId="4" borderId="4" xfId="1" applyFont="1" applyFill="1" applyBorder="1" applyAlignment="1" applyProtection="1">
      <alignment textRotation="90" wrapText="1"/>
    </xf>
    <xf numFmtId="44" fontId="3" fillId="7" borderId="1" xfId="1" applyNumberFormat="1" applyFont="1" applyFill="1" applyBorder="1" applyProtection="1"/>
    <xf numFmtId="0" fontId="1" fillId="0" borderId="0" xfId="1" applyFont="1" applyAlignment="1" applyProtection="1">
      <alignment horizontal="center" vertical="center"/>
    </xf>
    <xf numFmtId="0" fontId="1" fillId="0" borderId="0" xfId="1" applyFont="1" applyAlignment="1" applyProtection="1">
      <alignment horizontal="left" vertical="center"/>
    </xf>
    <xf numFmtId="0" fontId="1" fillId="0" borderId="0" xfId="1" applyFont="1" applyAlignment="1" applyProtection="1">
      <alignment horizontal="left"/>
    </xf>
    <xf numFmtId="0" fontId="1" fillId="0" borderId="0" xfId="1" applyFont="1" applyProtection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Border="1"/>
    <xf numFmtId="0" fontId="10" fillId="0" borderId="0" xfId="0" applyFont="1" applyAlignment="1">
      <alignment horizontal="left" vertical="center" wrapText="1"/>
    </xf>
    <xf numFmtId="0" fontId="3" fillId="0" borderId="0" xfId="1" applyFont="1" applyAlignment="1" applyProtection="1">
      <alignment horizontal="right"/>
    </xf>
    <xf numFmtId="44" fontId="1" fillId="7" borderId="1" xfId="1" applyNumberFormat="1" applyFill="1" applyBorder="1" applyProtection="1"/>
    <xf numFmtId="0" fontId="10" fillId="0" borderId="0" xfId="0" applyFont="1" applyAlignment="1">
      <alignment horizontal="right" vertical="center" wrapText="1"/>
    </xf>
    <xf numFmtId="0" fontId="12" fillId="0" borderId="0" xfId="0" applyFont="1"/>
    <xf numFmtId="9" fontId="1" fillId="0" borderId="0" xfId="4" applyFont="1" applyProtection="1"/>
    <xf numFmtId="0" fontId="1" fillId="0" borderId="0" xfId="1" applyFont="1" applyFill="1"/>
    <xf numFmtId="0" fontId="1" fillId="0" borderId="0" xfId="1" applyFill="1" applyProtection="1"/>
    <xf numFmtId="165" fontId="3" fillId="7" borderId="3" xfId="3" applyFont="1" applyFill="1" applyBorder="1" applyAlignment="1" applyProtection="1">
      <alignment horizontal="center" textRotation="90" wrapText="1"/>
    </xf>
    <xf numFmtId="165" fontId="3" fillId="7" borderId="1" xfId="3" applyFont="1" applyFill="1" applyBorder="1" applyAlignment="1" applyProtection="1">
      <alignment horizontal="center" textRotation="90" wrapText="1"/>
    </xf>
    <xf numFmtId="44" fontId="3" fillId="6" borderId="7" xfId="2" applyFont="1" applyFill="1" applyBorder="1" applyAlignment="1" applyProtection="1">
      <alignment horizontal="centerContinuous" vertical="center" wrapText="1"/>
    </xf>
    <xf numFmtId="0" fontId="10" fillId="0" borderId="0" xfId="0" applyFont="1" applyBorder="1" applyAlignment="1">
      <alignment vertical="center"/>
    </xf>
    <xf numFmtId="0" fontId="1" fillId="3" borderId="1" xfId="1" applyFill="1" applyBorder="1" applyAlignment="1" applyProtection="1">
      <alignment horizontal="left"/>
    </xf>
    <xf numFmtId="0" fontId="1" fillId="4" borderId="3" xfId="1" applyFill="1" applyBorder="1" applyAlignment="1" applyProtection="1">
      <alignment horizontal="center"/>
      <protection locked="0"/>
    </xf>
    <xf numFmtId="0" fontId="1" fillId="4" borderId="2" xfId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horizontal="center"/>
      <protection locked="0"/>
    </xf>
    <xf numFmtId="0" fontId="1" fillId="3" borderId="8" xfId="1" applyFill="1" applyBorder="1" applyAlignment="1" applyProtection="1">
      <alignment horizontal="left"/>
    </xf>
    <xf numFmtId="0" fontId="1" fillId="3" borderId="3" xfId="1" applyFill="1" applyBorder="1" applyAlignment="1" applyProtection="1">
      <alignment horizontal="center" vertical="center" wrapText="1"/>
    </xf>
    <xf numFmtId="0" fontId="1" fillId="3" borderId="2" xfId="1" applyFill="1" applyBorder="1" applyAlignment="1" applyProtection="1">
      <alignment horizontal="center" vertical="center" wrapText="1"/>
    </xf>
    <xf numFmtId="0" fontId="1" fillId="3" borderId="4" xfId="1" applyFill="1" applyBorder="1" applyAlignment="1" applyProtection="1">
      <alignment horizontal="center" vertical="center" wrapText="1"/>
    </xf>
    <xf numFmtId="0" fontId="1" fillId="3" borderId="1" xfId="1" applyFill="1" applyBorder="1" applyAlignment="1" applyProtection="1">
      <alignment horizontal="center"/>
    </xf>
    <xf numFmtId="0" fontId="2" fillId="2" borderId="0" xfId="1" applyFont="1" applyFill="1" applyAlignment="1" applyProtection="1">
      <alignment horizontal="center"/>
    </xf>
    <xf numFmtId="0" fontId="3" fillId="2" borderId="0" xfId="1" applyFont="1" applyFill="1" applyAlignment="1" applyProtection="1">
      <alignment horizontal="center" vertical="center" wrapText="1"/>
    </xf>
    <xf numFmtId="0" fontId="1" fillId="3" borderId="5" xfId="1" applyFill="1" applyBorder="1" applyAlignment="1" applyProtection="1">
      <alignment horizontal="left"/>
    </xf>
    <xf numFmtId="0" fontId="1" fillId="3" borderId="6" xfId="1" applyFill="1" applyBorder="1" applyAlignment="1" applyProtection="1">
      <alignment horizontal="left"/>
    </xf>
    <xf numFmtId="0" fontId="1" fillId="3" borderId="7" xfId="1" applyFill="1" applyBorder="1" applyAlignment="1" applyProtection="1">
      <alignment horizontal="left"/>
    </xf>
    <xf numFmtId="44" fontId="1" fillId="7" borderId="15" xfId="1" applyNumberFormat="1" applyFill="1" applyBorder="1" applyAlignment="1" applyProtection="1">
      <alignment horizontal="center" vertical="center"/>
    </xf>
    <xf numFmtId="44" fontId="1" fillId="7" borderId="8" xfId="1" applyNumberFormat="1" applyFill="1" applyBorder="1" applyAlignment="1" applyProtection="1">
      <alignment horizontal="center" vertical="center"/>
    </xf>
    <xf numFmtId="0" fontId="1" fillId="0" borderId="20" xfId="1" applyFont="1" applyFill="1" applyBorder="1" applyAlignment="1" applyProtection="1">
      <alignment horizontal="center" vertical="center" wrapText="1"/>
    </xf>
    <xf numFmtId="0" fontId="1" fillId="0" borderId="21" xfId="1" applyFont="1" applyFill="1" applyBorder="1" applyAlignment="1" applyProtection="1">
      <alignment horizontal="center" vertical="center" wrapText="1"/>
    </xf>
    <xf numFmtId="0" fontId="1" fillId="0" borderId="22" xfId="1" applyFont="1" applyFill="1" applyBorder="1" applyAlignment="1" applyProtection="1">
      <alignment horizontal="center" vertical="center" wrapText="1"/>
    </xf>
    <xf numFmtId="44" fontId="1" fillId="6" borderId="16" xfId="2" applyFont="1" applyFill="1" applyBorder="1" applyAlignment="1" applyProtection="1">
      <alignment horizontal="center" vertical="center"/>
      <protection locked="0"/>
    </xf>
    <xf numFmtId="44" fontId="1" fillId="6" borderId="25" xfId="2" applyFont="1" applyFill="1" applyBorder="1" applyAlignment="1" applyProtection="1">
      <alignment horizontal="center" vertical="center"/>
      <protection locked="0"/>
    </xf>
    <xf numFmtId="44" fontId="7" fillId="6" borderId="18" xfId="2" applyFont="1" applyFill="1" applyBorder="1" applyAlignment="1" applyProtection="1">
      <alignment horizontal="center" vertical="center"/>
      <protection locked="0"/>
    </xf>
    <xf numFmtId="44" fontId="7" fillId="6" borderId="19" xfId="2" applyFont="1" applyFill="1" applyBorder="1" applyAlignment="1" applyProtection="1">
      <alignment horizontal="center" vertical="center"/>
      <protection locked="0"/>
    </xf>
    <xf numFmtId="0" fontId="1" fillId="5" borderId="15" xfId="1" applyFont="1" applyFill="1" applyBorder="1" applyAlignment="1" applyProtection="1">
      <alignment horizontal="center" vertical="center"/>
    </xf>
    <xf numFmtId="0" fontId="1" fillId="5" borderId="8" xfId="1" applyFont="1" applyFill="1" applyBorder="1" applyAlignment="1" applyProtection="1">
      <alignment horizontal="center" vertical="center"/>
    </xf>
    <xf numFmtId="0" fontId="1" fillId="0" borderId="1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15" xfId="1" applyFont="1" applyBorder="1" applyAlignment="1" applyProtection="1">
      <alignment horizontal="center" vertical="center"/>
    </xf>
    <xf numFmtId="0" fontId="1" fillId="0" borderId="8" xfId="1" applyFont="1" applyBorder="1" applyAlignment="1" applyProtection="1">
      <alignment horizontal="center" vertical="center"/>
    </xf>
    <xf numFmtId="9" fontId="3" fillId="6" borderId="23" xfId="4" applyFont="1" applyFill="1" applyBorder="1" applyAlignment="1" applyProtection="1">
      <alignment horizontal="center" vertical="center"/>
    </xf>
    <xf numFmtId="9" fontId="3" fillId="6" borderId="24" xfId="4" applyFont="1" applyFill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/>
    </xf>
    <xf numFmtId="44" fontId="3" fillId="6" borderId="5" xfId="2" applyFont="1" applyFill="1" applyBorder="1" applyAlignment="1" applyProtection="1">
      <alignment horizontal="center" vertical="center" wrapText="1"/>
    </xf>
    <xf numFmtId="44" fontId="3" fillId="6" borderId="4" xfId="2" applyFont="1" applyFill="1" applyBorder="1" applyAlignment="1" applyProtection="1">
      <alignment horizontal="center" vertical="center" wrapText="1"/>
    </xf>
    <xf numFmtId="44" fontId="1" fillId="6" borderId="17" xfId="2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3" fillId="6" borderId="10" xfId="1" applyFont="1" applyFill="1" applyBorder="1" applyAlignment="1" applyProtection="1">
      <alignment horizontal="center" vertical="center"/>
    </xf>
    <xf numFmtId="0" fontId="3" fillId="6" borderId="12" xfId="1" applyFont="1" applyFill="1" applyBorder="1" applyAlignment="1" applyProtection="1">
      <alignment horizontal="center" vertical="center"/>
    </xf>
    <xf numFmtId="0" fontId="1" fillId="0" borderId="13" xfId="1" applyFont="1" applyBorder="1" applyAlignment="1" applyProtection="1">
      <alignment horizontal="center" vertical="center"/>
    </xf>
    <xf numFmtId="0" fontId="1" fillId="0" borderId="14" xfId="1" applyFont="1" applyBorder="1" applyAlignment="1" applyProtection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vertical="center" wrapText="1"/>
    </xf>
  </cellXfs>
  <cellStyles count="5">
    <cellStyle name="Euro 2" xfId="3"/>
    <cellStyle name="Prozent" xfId="4" builtinId="5"/>
    <cellStyle name="Standard" xfId="0" builtinId="0"/>
    <cellStyle name="Standard 2" xfId="1"/>
    <cellStyle name="Währung 2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I24"/>
  <sheetViews>
    <sheetView tabSelected="1" view="pageLayout" topLeftCell="A13" zoomScaleNormal="110" workbookViewId="0">
      <selection activeCell="A8" sqref="A8:XFD12"/>
    </sheetView>
  </sheetViews>
  <sheetFormatPr baseColWidth="10" defaultColWidth="11.42578125" defaultRowHeight="12.75" x14ac:dyDescent="0.2"/>
  <cols>
    <col min="1" max="1" width="11.42578125" style="1"/>
    <col min="2" max="3" width="15.7109375" style="1" customWidth="1"/>
    <col min="4" max="5" width="9.5703125" style="1" customWidth="1"/>
    <col min="6" max="6" width="24.85546875" style="1" customWidth="1"/>
    <col min="7" max="7" width="28" style="1" customWidth="1"/>
    <col min="8" max="16384" width="11.42578125" style="1"/>
  </cols>
  <sheetData>
    <row r="1" spans="1:9" ht="15" x14ac:dyDescent="0.25">
      <c r="A1" s="61" t="s">
        <v>0</v>
      </c>
      <c r="B1" s="61"/>
      <c r="C1" s="61"/>
      <c r="D1" s="61"/>
      <c r="E1" s="61"/>
      <c r="F1" s="61"/>
      <c r="G1" s="61"/>
    </row>
    <row r="3" spans="1:9" ht="42.75" customHeight="1" x14ac:dyDescent="0.2">
      <c r="A3" s="62" t="s">
        <v>53</v>
      </c>
      <c r="B3" s="62"/>
      <c r="C3" s="62"/>
      <c r="D3" s="62"/>
      <c r="E3" s="62"/>
      <c r="F3" s="62"/>
      <c r="G3" s="62"/>
    </row>
    <row r="5" spans="1:9" x14ac:dyDescent="0.2">
      <c r="A5" s="2"/>
      <c r="B5" s="2" t="s">
        <v>1</v>
      </c>
      <c r="C5" s="2" t="s">
        <v>2</v>
      </c>
      <c r="D5" s="60" t="s">
        <v>3</v>
      </c>
      <c r="E5" s="60"/>
      <c r="F5" s="60"/>
      <c r="G5" s="60"/>
    </row>
    <row r="6" spans="1:9" ht="43.5" customHeight="1" x14ac:dyDescent="0.2">
      <c r="A6" s="5"/>
      <c r="B6" s="6">
        <f>Transferfahrt!G9</f>
        <v>0</v>
      </c>
      <c r="C6" s="6">
        <f>Transferfahrt!I9</f>
        <v>0</v>
      </c>
      <c r="D6" s="57" t="s">
        <v>52</v>
      </c>
      <c r="E6" s="58"/>
      <c r="F6" s="58"/>
      <c r="G6" s="59"/>
    </row>
    <row r="7" spans="1:9" ht="15" x14ac:dyDescent="0.2">
      <c r="A7" s="7"/>
      <c r="B7" s="7"/>
      <c r="C7" s="7"/>
      <c r="D7" s="7"/>
      <c r="E7" s="7"/>
      <c r="F7" s="7"/>
      <c r="G7" s="7"/>
    </row>
    <row r="8" spans="1:9" ht="20.25" hidden="1" x14ac:dyDescent="0.3">
      <c r="A8" s="8"/>
      <c r="B8" s="8"/>
      <c r="C8" s="9" t="s">
        <v>4</v>
      </c>
      <c r="D8" s="8"/>
      <c r="E8" s="9"/>
      <c r="F8" s="10">
        <f>B6</f>
        <v>0</v>
      </c>
      <c r="G8" s="11" t="s">
        <v>5</v>
      </c>
    </row>
    <row r="9" spans="1:9" ht="20.25" hidden="1" x14ac:dyDescent="0.3">
      <c r="A9" s="8"/>
      <c r="B9" s="8"/>
      <c r="C9" s="9" t="s">
        <v>54</v>
      </c>
      <c r="D9" s="8"/>
      <c r="E9" s="9"/>
      <c r="F9" s="12">
        <f>Netto*0.07</f>
        <v>0</v>
      </c>
      <c r="G9" s="11" t="s">
        <v>5</v>
      </c>
      <c r="I9" s="13"/>
    </row>
    <row r="10" spans="1:9" ht="20.25" hidden="1" x14ac:dyDescent="0.3">
      <c r="A10" s="9"/>
      <c r="B10" s="8"/>
      <c r="C10" s="9" t="s">
        <v>6</v>
      </c>
      <c r="D10" s="8"/>
      <c r="E10" s="8"/>
      <c r="F10" s="14">
        <v>7.0000000000000007E-2</v>
      </c>
      <c r="G10" s="11" t="s">
        <v>7</v>
      </c>
    </row>
    <row r="11" spans="1:9" ht="20.25" hidden="1" x14ac:dyDescent="0.3">
      <c r="A11" s="8"/>
      <c r="B11" s="8"/>
      <c r="C11" s="9" t="s">
        <v>8</v>
      </c>
      <c r="D11" s="8"/>
      <c r="E11" s="9"/>
      <c r="F11" s="10">
        <f>Netto+F9</f>
        <v>0</v>
      </c>
      <c r="G11" s="11" t="s">
        <v>5</v>
      </c>
    </row>
    <row r="12" spans="1:9" ht="20.25" hidden="1" x14ac:dyDescent="0.3">
      <c r="A12" s="9"/>
      <c r="B12" s="8"/>
      <c r="C12" s="9" t="s">
        <v>9</v>
      </c>
      <c r="D12" s="8"/>
      <c r="E12" s="8"/>
      <c r="F12" s="8"/>
      <c r="G12" s="8"/>
    </row>
    <row r="15" spans="1:9" ht="19.5" customHeight="1" x14ac:dyDescent="0.2">
      <c r="A15" s="63" t="s">
        <v>10</v>
      </c>
      <c r="B15" s="64"/>
      <c r="C15" s="65"/>
      <c r="D15" s="53"/>
      <c r="E15" s="54"/>
      <c r="F15" s="54"/>
      <c r="G15" s="55"/>
      <c r="I15" s="25"/>
    </row>
    <row r="16" spans="1:9" ht="19.5" customHeight="1" x14ac:dyDescent="0.2">
      <c r="A16" s="4" t="s">
        <v>11</v>
      </c>
      <c r="B16" s="3"/>
      <c r="C16" s="15"/>
      <c r="D16" s="54"/>
      <c r="E16" s="54"/>
      <c r="F16" s="54"/>
      <c r="G16" s="55"/>
    </row>
    <row r="17" spans="1:7" ht="19.5" customHeight="1" x14ac:dyDescent="0.2">
      <c r="A17" s="56" t="s">
        <v>12</v>
      </c>
      <c r="B17" s="56"/>
      <c r="C17" s="56"/>
      <c r="D17" s="53"/>
      <c r="E17" s="54"/>
      <c r="F17" s="54"/>
      <c r="G17" s="55"/>
    </row>
    <row r="18" spans="1:7" ht="19.5" customHeight="1" x14ac:dyDescent="0.2">
      <c r="A18" s="52" t="s">
        <v>13</v>
      </c>
      <c r="B18" s="52"/>
      <c r="C18" s="52"/>
      <c r="D18" s="53"/>
      <c r="E18" s="54"/>
      <c r="F18" s="54"/>
      <c r="G18" s="55"/>
    </row>
    <row r="19" spans="1:7" ht="19.5" customHeight="1" x14ac:dyDescent="0.2">
      <c r="A19" s="52" t="s">
        <v>14</v>
      </c>
      <c r="B19" s="52"/>
      <c r="C19" s="52"/>
      <c r="D19" s="53"/>
      <c r="E19" s="54"/>
      <c r="F19" s="54"/>
      <c r="G19" s="55"/>
    </row>
    <row r="20" spans="1:7" ht="19.5" customHeight="1" x14ac:dyDescent="0.2">
      <c r="A20" s="52" t="s">
        <v>15</v>
      </c>
      <c r="B20" s="52"/>
      <c r="C20" s="52"/>
      <c r="D20" s="53"/>
      <c r="E20" s="54"/>
      <c r="F20" s="54"/>
      <c r="G20" s="55"/>
    </row>
    <row r="21" spans="1:7" ht="19.5" customHeight="1" x14ac:dyDescent="0.2">
      <c r="A21" s="52" t="s">
        <v>16</v>
      </c>
      <c r="B21" s="52"/>
      <c r="C21" s="52"/>
      <c r="D21" s="53"/>
      <c r="E21" s="54"/>
      <c r="F21" s="54"/>
      <c r="G21" s="55"/>
    </row>
    <row r="22" spans="1:7" ht="19.5" customHeight="1" x14ac:dyDescent="0.2">
      <c r="A22" s="52" t="s">
        <v>17</v>
      </c>
      <c r="B22" s="52"/>
      <c r="C22" s="52"/>
      <c r="D22" s="53"/>
      <c r="E22" s="54"/>
      <c r="F22" s="54"/>
      <c r="G22" s="55"/>
    </row>
    <row r="23" spans="1:7" ht="12.75" customHeight="1" x14ac:dyDescent="0.2">
      <c r="A23" s="46"/>
      <c r="B23" s="46"/>
      <c r="C23" s="46"/>
      <c r="D23" s="46"/>
      <c r="E23" s="46"/>
      <c r="F23" s="46"/>
      <c r="G23" s="47"/>
    </row>
    <row r="24" spans="1:7" x14ac:dyDescent="0.2">
      <c r="A24" s="46"/>
      <c r="B24" s="46"/>
      <c r="C24" s="46"/>
      <c r="D24" s="46"/>
      <c r="E24" s="46"/>
      <c r="F24" s="46"/>
      <c r="G24" s="47"/>
    </row>
  </sheetData>
  <sheetProtection algorithmName="SHA-512" hashValue="LFx/FkyB6zycbUEULIAGOGLHSUFXuzdo3Q4/FjQe3fzLybTVjjLizUT6NYGnPaSSdjtJN/MlR0Jbi/V8C3KCFg==" saltValue="c8+UxzLnsWZ/l87jc6TNew==" spinCount="100000" sheet="1" objects="1" scenarios="1"/>
  <protectedRanges>
    <protectedRange sqref="D15:G22" name="Bereich1"/>
  </protectedRanges>
  <mergeCells count="19">
    <mergeCell ref="D16:G16"/>
    <mergeCell ref="D6:G6"/>
    <mergeCell ref="D5:G5"/>
    <mergeCell ref="A1:G1"/>
    <mergeCell ref="A3:G3"/>
    <mergeCell ref="A15:C15"/>
    <mergeCell ref="D15:G15"/>
    <mergeCell ref="A17:C17"/>
    <mergeCell ref="D17:G17"/>
    <mergeCell ref="A18:C18"/>
    <mergeCell ref="D18:G18"/>
    <mergeCell ref="A19:C19"/>
    <mergeCell ref="D19:G19"/>
    <mergeCell ref="A20:C20"/>
    <mergeCell ref="D20:G20"/>
    <mergeCell ref="A21:C21"/>
    <mergeCell ref="D21:G21"/>
    <mergeCell ref="A22:C22"/>
    <mergeCell ref="D22:G22"/>
  </mergeCells>
  <pageMargins left="0.78740157499999996" right="0.78740157499999996" top="0.984251969" bottom="0.984251969" header="0.4921259845" footer="0.4921259845"/>
  <pageSetup paperSize="9" scale="105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I18"/>
  <sheetViews>
    <sheetView view="pageLayout" topLeftCell="A8" zoomScaleNormal="100" workbookViewId="0">
      <selection activeCell="F7" sqref="F7:F8"/>
    </sheetView>
  </sheetViews>
  <sheetFormatPr baseColWidth="10" defaultColWidth="11.42578125" defaultRowHeight="12.75" x14ac:dyDescent="0.2"/>
  <cols>
    <col min="1" max="1" width="6" style="1" customWidth="1"/>
    <col min="2" max="2" width="24.140625" style="1" customWidth="1"/>
    <col min="3" max="3" width="35.28515625" style="1" customWidth="1"/>
    <col min="4" max="4" width="12.85546875" style="1" customWidth="1"/>
    <col min="5" max="5" width="7" style="1" customWidth="1"/>
    <col min="6" max="6" width="9.140625" style="1" customWidth="1"/>
    <col min="7" max="7" width="12.42578125" style="1" customWidth="1"/>
    <col min="8" max="8" width="15.5703125" style="1" bestFit="1" customWidth="1"/>
    <col min="9" max="9" width="12.7109375" style="1" customWidth="1"/>
    <col min="10" max="16384" width="11.42578125" style="1"/>
  </cols>
  <sheetData>
    <row r="1" spans="1:9" ht="13.5" hidden="1" customHeight="1" x14ac:dyDescent="0.2">
      <c r="A1" s="20" t="e">
        <f>#REF!</f>
        <v>#REF!</v>
      </c>
    </row>
    <row r="2" spans="1:9" x14ac:dyDescent="0.2">
      <c r="A2" s="19"/>
    </row>
    <row r="3" spans="1:9" x14ac:dyDescent="0.2">
      <c r="A3" s="83"/>
      <c r="B3" s="83"/>
      <c r="C3" s="83"/>
      <c r="D3" s="18"/>
      <c r="E3" s="18"/>
    </row>
    <row r="4" spans="1:9" ht="100.5" customHeight="1" thickBot="1" x14ac:dyDescent="0.25">
      <c r="A4" s="17" t="s">
        <v>19</v>
      </c>
      <c r="B4" s="16" t="s">
        <v>20</v>
      </c>
      <c r="C4" s="23" t="s">
        <v>18</v>
      </c>
      <c r="D4" s="84" t="s">
        <v>21</v>
      </c>
      <c r="E4" s="85"/>
      <c r="F4" s="31" t="s">
        <v>44</v>
      </c>
      <c r="G4" s="48" t="s">
        <v>33</v>
      </c>
      <c r="H4" s="50" t="s">
        <v>25</v>
      </c>
      <c r="I4" s="49" t="s">
        <v>34</v>
      </c>
    </row>
    <row r="5" spans="1:9" ht="51.75" customHeight="1" x14ac:dyDescent="0.2">
      <c r="A5" s="79">
        <v>1</v>
      </c>
      <c r="B5" s="77" t="s">
        <v>45</v>
      </c>
      <c r="C5" s="68" t="s">
        <v>47</v>
      </c>
      <c r="D5" s="71"/>
      <c r="E5" s="73" t="s">
        <v>43</v>
      </c>
      <c r="F5" s="75">
        <v>185</v>
      </c>
      <c r="G5" s="66">
        <f>D5*F5</f>
        <v>0</v>
      </c>
      <c r="H5" s="81">
        <v>7.0000000000000007E-2</v>
      </c>
      <c r="I5" s="66">
        <f>LOOKUP(H5,B15:B18,C15:C18)</f>
        <v>0</v>
      </c>
    </row>
    <row r="6" spans="1:9" ht="82.5" customHeight="1" thickBot="1" x14ac:dyDescent="0.25">
      <c r="A6" s="80"/>
      <c r="B6" s="78"/>
      <c r="C6" s="69"/>
      <c r="D6" s="86"/>
      <c r="E6" s="74"/>
      <c r="F6" s="76"/>
      <c r="G6" s="67"/>
      <c r="H6" s="82"/>
      <c r="I6" s="67"/>
    </row>
    <row r="7" spans="1:9" ht="51.75" customHeight="1" x14ac:dyDescent="0.2">
      <c r="A7" s="79">
        <v>2</v>
      </c>
      <c r="B7" s="77" t="s">
        <v>46</v>
      </c>
      <c r="C7" s="69"/>
      <c r="D7" s="71"/>
      <c r="E7" s="73" t="s">
        <v>29</v>
      </c>
      <c r="F7" s="75">
        <v>185</v>
      </c>
      <c r="G7" s="66">
        <f>D7*F7</f>
        <v>0</v>
      </c>
      <c r="H7" s="81">
        <v>7.0000000000000007E-2</v>
      </c>
      <c r="I7" s="66">
        <f>LOOKUP(H7,B15:B18,D15:D18)</f>
        <v>0</v>
      </c>
    </row>
    <row r="8" spans="1:9" ht="52.5" customHeight="1" thickBot="1" x14ac:dyDescent="0.25">
      <c r="A8" s="80"/>
      <c r="B8" s="78"/>
      <c r="C8" s="70"/>
      <c r="D8" s="72"/>
      <c r="E8" s="74"/>
      <c r="F8" s="76"/>
      <c r="G8" s="67"/>
      <c r="H8" s="82"/>
      <c r="I8" s="67"/>
    </row>
    <row r="9" spans="1:9" ht="27" customHeight="1" x14ac:dyDescent="0.2">
      <c r="C9" s="41" t="s">
        <v>28</v>
      </c>
      <c r="D9" s="42">
        <f>D5+D7</f>
        <v>0</v>
      </c>
      <c r="E9" s="22" t="s">
        <v>28</v>
      </c>
      <c r="F9" s="29" t="s">
        <v>28</v>
      </c>
      <c r="G9" s="32">
        <f>SUM(G5:G8)</f>
        <v>0</v>
      </c>
      <c r="H9" s="30"/>
      <c r="I9" s="32">
        <f>SUM(I5:I8)</f>
        <v>0</v>
      </c>
    </row>
    <row r="10" spans="1:9" x14ac:dyDescent="0.2">
      <c r="C10" s="21"/>
    </row>
    <row r="11" spans="1:9" x14ac:dyDescent="0.2">
      <c r="A11" s="22" t="s">
        <v>48</v>
      </c>
    </row>
    <row r="12" spans="1:9" x14ac:dyDescent="0.2">
      <c r="A12" s="44" t="s">
        <v>51</v>
      </c>
    </row>
    <row r="13" spans="1:9" x14ac:dyDescent="0.2">
      <c r="B13" s="26"/>
    </row>
    <row r="15" spans="1:9" hidden="1" x14ac:dyDescent="0.2">
      <c r="B15" s="1" t="s">
        <v>26</v>
      </c>
      <c r="C15" s="27" t="s">
        <v>27</v>
      </c>
      <c r="D15" s="27"/>
      <c r="E15" s="27"/>
      <c r="F15" s="27"/>
    </row>
    <row r="16" spans="1:9" hidden="1" x14ac:dyDescent="0.2">
      <c r="B16" s="45">
        <v>0</v>
      </c>
      <c r="C16" s="28">
        <f>G5</f>
        <v>0</v>
      </c>
      <c r="D16" s="25">
        <f>G7</f>
        <v>0</v>
      </c>
      <c r="E16" s="25"/>
      <c r="F16" s="25"/>
    </row>
    <row r="17" spans="2:6" hidden="1" x14ac:dyDescent="0.2">
      <c r="B17" s="45">
        <v>7.0000000000000007E-2</v>
      </c>
      <c r="C17" s="25">
        <f>G5*1.07</f>
        <v>0</v>
      </c>
      <c r="D17" s="25">
        <f>G7*1.07</f>
        <v>0</v>
      </c>
      <c r="E17" s="25"/>
      <c r="F17" s="25"/>
    </row>
    <row r="18" spans="2:6" hidden="1" x14ac:dyDescent="0.2">
      <c r="B18" s="45">
        <v>0.19</v>
      </c>
      <c r="C18" s="25">
        <f>G5*1.19</f>
        <v>0</v>
      </c>
      <c r="D18" s="25">
        <f>G7*1.19</f>
        <v>0</v>
      </c>
      <c r="E18" s="25"/>
      <c r="F18" s="25"/>
    </row>
  </sheetData>
  <sheetProtection algorithmName="SHA-512" hashValue="QW0ITlQUcG/gVkxqT3+Hrh/x9DAfvPXRytDFPLPoL73cHsPybv7KqqD5CtuIvMVuZlH1SPG+f8HO5XGwqQwW/w==" saltValue="HshMef4DQa/V2mQb5+gksg==" spinCount="100000" sheet="1" objects="1" scenarios="1"/>
  <protectedRanges>
    <protectedRange sqref="D5 D7" name="Bereich1"/>
  </protectedRanges>
  <mergeCells count="19">
    <mergeCell ref="A3:C3"/>
    <mergeCell ref="D4:E4"/>
    <mergeCell ref="B5:B6"/>
    <mergeCell ref="A5:A6"/>
    <mergeCell ref="D5:D6"/>
    <mergeCell ref="E5:E6"/>
    <mergeCell ref="B7:B8"/>
    <mergeCell ref="A7:A8"/>
    <mergeCell ref="H5:H6"/>
    <mergeCell ref="H7:H8"/>
    <mergeCell ref="G5:G6"/>
    <mergeCell ref="G7:G8"/>
    <mergeCell ref="I5:I6"/>
    <mergeCell ref="I7:I8"/>
    <mergeCell ref="C5:C8"/>
    <mergeCell ref="D7:D8"/>
    <mergeCell ref="E7:E8"/>
    <mergeCell ref="F5:F6"/>
    <mergeCell ref="F7:F8"/>
  </mergeCells>
  <dataValidations count="1">
    <dataValidation type="list" allowBlank="1" showInputMessage="1" showErrorMessage="1" sqref="H5 H7">
      <formula1>$B$15:$B$18</formula1>
    </dataValidation>
  </dataValidations>
  <pageMargins left="0.70866141732283472" right="2.403846153846154E-2" top="0.78740157480314965" bottom="0.78740157480314965" header="0.51181102362204722" footer="0.51181102362204722"/>
  <pageSetup paperSize="9" scale="96" firstPageNumber="0" orientation="landscape" horizontalDpi="1200" verticalDpi="1200" r:id="rId1"/>
  <headerFooter alignWithMargins="0">
    <oddHeader xml:space="preserve">&amp;CSchülerbeförderung im Schuljahr 2026/2027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view="pageLayout" zoomScale="120" zoomScaleNormal="100" zoomScalePageLayoutView="120" workbookViewId="0">
      <selection activeCell="H5" sqref="H5:H6"/>
    </sheetView>
  </sheetViews>
  <sheetFormatPr baseColWidth="10" defaultRowHeight="12.75" x14ac:dyDescent="0.2"/>
  <cols>
    <col min="1" max="1" width="11.42578125" style="37"/>
    <col min="2" max="2" width="10.28515625" style="37" customWidth="1"/>
    <col min="3" max="3" width="8.42578125" style="37" customWidth="1"/>
    <col min="4" max="4" width="6.85546875" style="37" customWidth="1"/>
    <col min="5" max="5" width="20" style="37" customWidth="1"/>
    <col min="6" max="6" width="26.7109375" style="37" customWidth="1"/>
    <col min="7" max="7" width="33.5703125" style="37" customWidth="1"/>
    <col min="8" max="16384" width="11.42578125" style="37"/>
  </cols>
  <sheetData>
    <row r="1" spans="1:12" ht="21.75" customHeight="1" x14ac:dyDescent="0.25">
      <c r="A1" s="87" t="s">
        <v>30</v>
      </c>
      <c r="B1" s="87"/>
      <c r="C1" s="87"/>
      <c r="D1" s="87"/>
      <c r="E1" s="87"/>
      <c r="F1" s="87"/>
      <c r="G1" s="87"/>
    </row>
    <row r="2" spans="1:12" ht="12" customHeight="1" x14ac:dyDescent="0.2">
      <c r="A2" s="38"/>
      <c r="B2" s="38"/>
      <c r="C2" s="38"/>
      <c r="D2" s="38"/>
      <c r="E2" s="38"/>
      <c r="F2" s="38"/>
      <c r="G2" s="38"/>
    </row>
    <row r="3" spans="1:12" ht="32.25" customHeight="1" x14ac:dyDescent="0.2">
      <c r="A3" s="92" t="s">
        <v>49</v>
      </c>
      <c r="B3" s="92"/>
      <c r="C3" s="92"/>
      <c r="D3" s="92"/>
      <c r="E3" s="92"/>
      <c r="F3" s="92"/>
      <c r="G3" s="92"/>
    </row>
    <row r="4" spans="1:12" ht="15.75" customHeight="1" x14ac:dyDescent="0.2">
      <c r="A4" s="93" t="s">
        <v>35</v>
      </c>
      <c r="B4" s="93"/>
      <c r="C4" s="93"/>
      <c r="D4" s="93"/>
      <c r="E4" s="93"/>
      <c r="F4" s="43">
        <v>1.6</v>
      </c>
      <c r="G4" s="40" t="s">
        <v>36</v>
      </c>
    </row>
    <row r="5" spans="1:12" ht="13.5" customHeight="1" x14ac:dyDescent="0.2">
      <c r="A5" s="93" t="s">
        <v>39</v>
      </c>
      <c r="B5" s="93"/>
      <c r="C5" s="93"/>
      <c r="D5" s="93"/>
      <c r="E5" s="93"/>
      <c r="F5" s="43">
        <v>8</v>
      </c>
      <c r="G5" s="40" t="s">
        <v>37</v>
      </c>
    </row>
    <row r="6" spans="1:12" x14ac:dyDescent="0.2">
      <c r="A6" s="94" t="s">
        <v>31</v>
      </c>
      <c r="B6" s="94"/>
      <c r="C6" s="94"/>
      <c r="D6" s="94"/>
      <c r="E6" s="94"/>
      <c r="F6" s="37">
        <v>9</v>
      </c>
    </row>
    <row r="7" spans="1:12" ht="16.5" customHeight="1" thickBot="1" x14ac:dyDescent="0.25">
      <c r="B7" s="39"/>
      <c r="C7" s="39"/>
      <c r="D7" s="51"/>
      <c r="E7" s="39"/>
      <c r="G7" s="39"/>
      <c r="H7" s="35"/>
      <c r="I7" s="35"/>
      <c r="J7" s="36"/>
    </row>
    <row r="8" spans="1:12" ht="15.75" customHeight="1" thickBot="1" x14ac:dyDescent="0.25">
      <c r="A8" s="33" t="s">
        <v>22</v>
      </c>
      <c r="B8" s="88" t="s">
        <v>24</v>
      </c>
      <c r="C8" s="89"/>
      <c r="D8" s="90" t="s">
        <v>23</v>
      </c>
      <c r="E8" s="91"/>
      <c r="F8" s="24" t="s">
        <v>24</v>
      </c>
      <c r="G8" s="34" t="s">
        <v>32</v>
      </c>
      <c r="L8" s="36"/>
    </row>
    <row r="9" spans="1:12" ht="33" customHeight="1" x14ac:dyDescent="0.2">
      <c r="A9" s="36"/>
    </row>
    <row r="10" spans="1:12" ht="22.5" customHeight="1" x14ac:dyDescent="0.2">
      <c r="A10" s="92" t="s">
        <v>50</v>
      </c>
      <c r="B10" s="92"/>
      <c r="C10" s="92"/>
      <c r="D10" s="92"/>
      <c r="E10" s="92"/>
      <c r="F10" s="92"/>
      <c r="G10" s="92"/>
    </row>
    <row r="11" spans="1:12" x14ac:dyDescent="0.2">
      <c r="A11" s="93" t="s">
        <v>38</v>
      </c>
      <c r="B11" s="95"/>
      <c r="C11" s="95"/>
      <c r="D11" s="95"/>
      <c r="E11" s="95"/>
      <c r="F11" s="43">
        <v>1.6</v>
      </c>
      <c r="G11" s="40" t="s">
        <v>36</v>
      </c>
    </row>
    <row r="12" spans="1:12" x14ac:dyDescent="0.2">
      <c r="A12" s="93" t="s">
        <v>40</v>
      </c>
      <c r="B12" s="93"/>
      <c r="C12" s="93"/>
      <c r="D12" s="93"/>
      <c r="E12" s="93"/>
      <c r="F12" s="43">
        <v>8</v>
      </c>
      <c r="G12" s="40" t="s">
        <v>37</v>
      </c>
    </row>
    <row r="13" spans="1:12" x14ac:dyDescent="0.2">
      <c r="A13" s="94" t="s">
        <v>31</v>
      </c>
      <c r="B13" s="94"/>
      <c r="C13" s="94"/>
      <c r="D13" s="94"/>
      <c r="E13" s="94"/>
      <c r="F13" s="37">
        <v>9</v>
      </c>
      <c r="G13" s="40"/>
    </row>
    <row r="14" spans="1:12" ht="14.25" customHeight="1" thickBot="1" x14ac:dyDescent="0.25">
      <c r="H14" s="35"/>
      <c r="I14" s="35"/>
      <c r="J14" s="36"/>
    </row>
    <row r="15" spans="1:12" ht="13.5" thickBot="1" x14ac:dyDescent="0.25">
      <c r="A15" s="33" t="s">
        <v>22</v>
      </c>
      <c r="B15" s="88" t="s">
        <v>24</v>
      </c>
      <c r="C15" s="89"/>
      <c r="D15" s="90" t="s">
        <v>23</v>
      </c>
      <c r="E15" s="91"/>
      <c r="F15" s="24" t="s">
        <v>24</v>
      </c>
      <c r="G15" s="34" t="s">
        <v>32</v>
      </c>
    </row>
    <row r="17" spans="1:7" x14ac:dyDescent="0.2">
      <c r="A17" s="44" t="s">
        <v>41</v>
      </c>
      <c r="B17" s="44"/>
      <c r="F17" s="37">
        <f>F4+F11</f>
        <v>3.2</v>
      </c>
      <c r="G17" s="37" t="s">
        <v>36</v>
      </c>
    </row>
    <row r="18" spans="1:7" x14ac:dyDescent="0.2">
      <c r="A18" s="44" t="s">
        <v>42</v>
      </c>
      <c r="B18" s="44"/>
      <c r="F18" s="37">
        <f>F5+F12</f>
        <v>16</v>
      </c>
      <c r="G18" s="37" t="s">
        <v>37</v>
      </c>
    </row>
  </sheetData>
  <sheetProtection algorithmName="SHA-512" hashValue="WzdYzEReLzkfFSXC0nI8mljCMZz6BR3EF+yr3E8ectDytghtQ26oBWACGt/pn7TrD5pjfDc/PG/4D3nAihDEjA==" saltValue="U5/e1bkBBMewZlmniMCOow==" spinCount="100000" sheet="1" objects="1" scenarios="1"/>
  <protectedRanges>
    <protectedRange sqref="B8 F8 B15 F15" name="Bereich1"/>
  </protectedRanges>
  <mergeCells count="13">
    <mergeCell ref="B15:C15"/>
    <mergeCell ref="D15:E15"/>
    <mergeCell ref="A10:G10"/>
    <mergeCell ref="A11:E11"/>
    <mergeCell ref="A12:E12"/>
    <mergeCell ref="A13:E13"/>
    <mergeCell ref="A1:G1"/>
    <mergeCell ref="B8:C8"/>
    <mergeCell ref="D8:E8"/>
    <mergeCell ref="A3:G3"/>
    <mergeCell ref="A4:E4"/>
    <mergeCell ref="A5:E5"/>
    <mergeCell ref="A6:E6"/>
  </mergeCells>
  <pageMargins left="0.70866141732283472" right="0.70866141732283472" top="0.59055118110236227" bottom="0.59055118110236227" header="0.31496062992125984" footer="0.31496062992125984"/>
  <pageSetup paperSize="9" orientation="landscape" r:id="rId1"/>
  <headerFooter>
    <oddHeader xml:space="preserve">&amp;CSchülerbeförderung im Schuljahr 2026/2027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Deckblatt</vt:lpstr>
      <vt:lpstr>Transferfahrt</vt:lpstr>
      <vt:lpstr>Fahrtdaten - Tour 91</vt:lpstr>
      <vt:lpstr>Deckblatt!Brutto</vt:lpstr>
      <vt:lpstr>Deckblatt!Druckbereich</vt:lpstr>
      <vt:lpstr>Deckblatt!Netto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2026-08-31T12:13:04Z</dcterms:modified>
</cp:coreProperties>
</file>